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Administrator</author>
  </authors>
  <commentList>
    <comment ref="J11" authorId="0">
      <text>
        <r>
          <rPr>
            <sz val="9"/>
            <rFont val="宋体"/>
            <family val="0"/>
          </rPr>
          <t>1457.33</t>
        </r>
      </text>
    </comment>
    <comment ref="J13" authorId="0">
      <text>
        <r>
          <rPr>
            <sz val="9"/>
            <rFont val="宋体"/>
            <family val="0"/>
          </rPr>
          <t xml:space="preserve">1230.42
</t>
        </r>
      </text>
    </comment>
    <comment ref="B13" authorId="0">
      <text>
        <r>
          <rPr>
            <sz val="9"/>
            <rFont val="宋体"/>
            <family val="0"/>
          </rPr>
          <t xml:space="preserve">已调整经济补偿月数
</t>
        </r>
      </text>
    </comment>
  </commentList>
</comments>
</file>

<file path=xl/sharedStrings.xml><?xml version="1.0" encoding="utf-8"?>
<sst xmlns="http://schemas.openxmlformats.org/spreadsheetml/2006/main" count="71" uniqueCount="59">
  <si>
    <t>山东健荣锻造有限公司破产清算职工债权表（修订）</t>
  </si>
  <si>
    <t xml:space="preserve">                                                                             单位：元（人民币）</t>
  </si>
  <si>
    <t>序号</t>
  </si>
  <si>
    <t>姓名</t>
  </si>
  <si>
    <t>性别</t>
  </si>
  <si>
    <t>身份证号</t>
  </si>
  <si>
    <t>入职时间</t>
  </si>
  <si>
    <t>入职小尹</t>
  </si>
  <si>
    <t>备注2</t>
  </si>
  <si>
    <t>在职年限</t>
  </si>
  <si>
    <t>欠薪</t>
  </si>
  <si>
    <t>平均工资</t>
  </si>
  <si>
    <t>经济补偿月数</t>
  </si>
  <si>
    <t>经济补偿</t>
  </si>
  <si>
    <t>一次性养老补助金</t>
  </si>
  <si>
    <t>应向职工支付
生活费</t>
  </si>
  <si>
    <t>应向职工支付款项小计</t>
  </si>
  <si>
    <r>
      <t xml:space="preserve">应付职工债权
</t>
    </r>
    <r>
      <rPr>
        <b/>
        <sz val="10"/>
        <rFont val="Wingdings"/>
        <family val="0"/>
      </rPr>
      <t></t>
    </r>
  </si>
  <si>
    <t>应代扣的保险费</t>
  </si>
  <si>
    <t>职工债权合计</t>
  </si>
  <si>
    <t>应向职工支付
款项小计</t>
  </si>
  <si>
    <t>应返还给单位12月18日-31日的保险</t>
  </si>
  <si>
    <r>
      <t xml:space="preserve">职工应返还的
单位已垫付的保险费
</t>
    </r>
    <r>
      <rPr>
        <b/>
        <sz val="10"/>
        <rFont val="Wingdings"/>
        <family val="0"/>
      </rPr>
      <t></t>
    </r>
    <r>
      <rPr>
        <b/>
        <sz val="10"/>
        <rFont val="宋体"/>
        <family val="0"/>
      </rPr>
      <t xml:space="preserve">
</t>
    </r>
  </si>
  <si>
    <r>
      <t xml:space="preserve">实付职工债权合计
</t>
    </r>
    <r>
      <rPr>
        <b/>
        <sz val="10"/>
        <rFont val="Wingdings"/>
        <family val="0"/>
      </rPr>
      <t></t>
    </r>
    <r>
      <rPr>
        <b/>
        <sz val="10"/>
        <rFont val="宋体"/>
        <family val="0"/>
      </rPr>
      <t>-</t>
    </r>
    <r>
      <rPr>
        <b/>
        <sz val="10"/>
        <rFont val="Wingdings"/>
        <family val="0"/>
      </rPr>
      <t></t>
    </r>
    <r>
      <rPr>
        <b/>
        <sz val="10"/>
        <rFont val="宋体"/>
        <family val="0"/>
      </rPr>
      <t>=</t>
    </r>
    <r>
      <rPr>
        <b/>
        <sz val="10"/>
        <rFont val="Wingdings"/>
        <family val="0"/>
      </rPr>
      <t></t>
    </r>
  </si>
  <si>
    <t>姜万涛</t>
  </si>
  <si>
    <t>男</t>
  </si>
  <si>
    <t>371021196310026518</t>
  </si>
  <si>
    <t>王恒基</t>
  </si>
  <si>
    <t>370630196705132516</t>
  </si>
  <si>
    <t>孙华东</t>
  </si>
  <si>
    <t>371081197612215032</t>
  </si>
  <si>
    <t>于朋</t>
  </si>
  <si>
    <t>370630197202184538</t>
  </si>
  <si>
    <t>刘万辉</t>
  </si>
  <si>
    <t>371021196205265015</t>
  </si>
  <si>
    <t>宋娜</t>
  </si>
  <si>
    <t>女</t>
  </si>
  <si>
    <t>371021197012106549</t>
  </si>
  <si>
    <t>常敏</t>
  </si>
  <si>
    <t>371083198701090021</t>
  </si>
  <si>
    <t>宋元旭</t>
  </si>
  <si>
    <t>370630196709046519</t>
  </si>
  <si>
    <t>宋力群</t>
  </si>
  <si>
    <t>371021197605276527</t>
  </si>
  <si>
    <t>宋建亭</t>
  </si>
  <si>
    <t>370630197403024012</t>
  </si>
  <si>
    <t>孙希仿</t>
  </si>
  <si>
    <t>37063019630320453X</t>
  </si>
  <si>
    <t>于翠萍</t>
  </si>
  <si>
    <t>372922198102053066</t>
  </si>
  <si>
    <t>倪伟光</t>
  </si>
  <si>
    <t>于慧云</t>
  </si>
  <si>
    <t>尹若战</t>
  </si>
  <si>
    <t>李海峰</t>
  </si>
  <si>
    <t>郭崇世</t>
  </si>
  <si>
    <t>夏文麟</t>
  </si>
  <si>
    <t>姜华</t>
  </si>
  <si>
    <t>合计</t>
  </si>
  <si>
    <t xml:space="preserve">
   说明： 
   1、2016年3月3日第一次债权人会议后，部分职工向管理人提出对经济补偿金、入职时间、一次性养老补助金的书面异议，经管理人核实后，对职工异议进行了答复并对在职工债权表中作出了调整。
   2、职工对调整后的职工债权表记载有异议的，应自本债权表公告之日起十五日内以书面形式向管理人提出。逾期没有提出的，视为无异议，届时管理人将依据此债权表提请乳山市人民法院予以裁定确认。
   3、对管理人复查结果仍有异议的职工可以直接向乳山市人民法院提起诉讼。
                                                                                            山东健荣锻造有限公司破产管理人
                                                                                                 二〇一七年三月十三日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</si>
</sst>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9">
    <font>
      <sz val="12"/>
      <name val="宋体"/>
      <family val="0"/>
    </font>
    <font>
      <sz val="9"/>
      <name val="宋体"/>
      <family val="0"/>
    </font>
    <font>
      <b/>
      <sz val="9"/>
      <name val="宋体"/>
      <family val="0"/>
    </font>
    <font>
      <b/>
      <sz val="14"/>
      <name val="宋体"/>
      <family val="0"/>
    </font>
    <font>
      <b/>
      <sz val="10"/>
      <name val="宋体"/>
      <family val="0"/>
    </font>
    <font>
      <b/>
      <sz val="10"/>
      <name val="Times New Roman"/>
      <family val="1"/>
    </font>
    <font>
      <sz val="10"/>
      <name val="宋体"/>
      <family val="0"/>
    </font>
    <font>
      <sz val="11"/>
      <color indexed="8"/>
      <name val="宋体"/>
      <family val="0"/>
    </font>
    <font>
      <sz val="11"/>
      <color indexed="10"/>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10"/>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53">
    <xf numFmtId="0" fontId="0" fillId="0" borderId="0" xfId="0" applyAlignment="1">
      <alignment vertical="center"/>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0" fontId="0" fillId="0" borderId="0" xfId="0" applyBorder="1" applyAlignment="1">
      <alignment vertical="center"/>
    </xf>
    <xf numFmtId="0" fontId="2" fillId="0" borderId="0" xfId="0" applyFont="1" applyAlignment="1">
      <alignment vertical="center"/>
    </xf>
    <xf numFmtId="0" fontId="0" fillId="0" borderId="0" xfId="0" applyAlignment="1">
      <alignment horizontal="center" vertical="center"/>
    </xf>
    <xf numFmtId="177" fontId="0" fillId="0" borderId="0" xfId="0" applyNumberFormat="1" applyAlignment="1">
      <alignment horizontal="center" vertical="center"/>
    </xf>
    <xf numFmtId="177" fontId="0" fillId="0" borderId="0" xfId="0" applyNumberFormat="1" applyAlignment="1">
      <alignment vertical="center"/>
    </xf>
    <xf numFmtId="0" fontId="0"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9" xfId="63" applyFont="1" applyFill="1" applyBorder="1" applyAlignment="1">
      <alignment horizontal="center" vertical="center"/>
      <protection/>
    </xf>
    <xf numFmtId="0" fontId="4" fillId="0" borderId="9" xfId="63" applyFont="1" applyBorder="1" applyAlignment="1">
      <alignment horizontal="center" vertical="center"/>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Border="1" applyAlignment="1">
      <alignment horizontal="center" vertical="center"/>
    </xf>
    <xf numFmtId="0" fontId="1" fillId="0" borderId="9" xfId="0" applyFont="1" applyBorder="1" applyAlignment="1">
      <alignment vertical="center"/>
    </xf>
    <xf numFmtId="0" fontId="47" fillId="0" borderId="9" xfId="0" applyFont="1" applyFill="1" applyBorder="1" applyAlignment="1">
      <alignment horizontal="center" vertical="center"/>
    </xf>
    <xf numFmtId="177" fontId="1"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1" fillId="0" borderId="10" xfId="0" applyFont="1" applyBorder="1" applyAlignment="1">
      <alignment horizontal="left" vertical="top" wrapText="1"/>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0" xfId="0" applyFont="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lignment horizontal="left" vertical="top"/>
    </xf>
    <xf numFmtId="177" fontId="3"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4" fillId="0" borderId="9" xfId="63" applyNumberFormat="1" applyFont="1" applyFill="1" applyBorder="1" applyAlignment="1">
      <alignment horizontal="center" vertical="center"/>
      <protection/>
    </xf>
    <xf numFmtId="0" fontId="4" fillId="0" borderId="9"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2" fillId="0" borderId="9"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1" fillId="0" borderId="11" xfId="0" applyNumberFormat="1" applyFont="1" applyBorder="1" applyAlignment="1">
      <alignment horizontal="center" vertical="top"/>
    </xf>
    <xf numFmtId="177" fontId="1" fillId="0" borderId="0" xfId="0" applyNumberFormat="1" applyFont="1" applyBorder="1" applyAlignment="1">
      <alignment horizontal="center" vertical="top"/>
    </xf>
    <xf numFmtId="177" fontId="1" fillId="0" borderId="14" xfId="0" applyNumberFormat="1" applyFont="1" applyBorder="1" applyAlignment="1">
      <alignment horizontal="center" vertical="top"/>
    </xf>
    <xf numFmtId="177" fontId="4" fillId="0" borderId="15" xfId="63" applyNumberFormat="1" applyFont="1" applyFill="1" applyBorder="1" applyAlignment="1">
      <alignment horizontal="center" vertical="center" wrapText="1"/>
      <protection/>
    </xf>
    <xf numFmtId="0" fontId="4" fillId="0" borderId="9" xfId="63" applyNumberFormat="1" applyFont="1" applyFill="1" applyBorder="1" applyAlignment="1">
      <alignment horizontal="center" vertical="center" wrapText="1"/>
      <protection/>
    </xf>
    <xf numFmtId="177" fontId="4" fillId="0" borderId="16" xfId="63" applyNumberFormat="1"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177" fontId="1" fillId="0" borderId="9" xfId="0" applyNumberFormat="1" applyFont="1" applyFill="1" applyBorder="1" applyAlignment="1">
      <alignment horizontal="center"/>
    </xf>
    <xf numFmtId="177" fontId="6" fillId="0" borderId="9" xfId="0" applyNumberFormat="1" applyFont="1" applyFill="1" applyBorder="1" applyAlignment="1">
      <alignment horizontal="center"/>
    </xf>
    <xf numFmtId="177" fontId="1" fillId="0" borderId="11" xfId="0" applyNumberFormat="1" applyFont="1" applyBorder="1" applyAlignment="1">
      <alignment horizontal="left" vertical="top"/>
    </xf>
    <xf numFmtId="0" fontId="1" fillId="0" borderId="11" xfId="0" applyFont="1" applyBorder="1" applyAlignment="1">
      <alignment horizontal="center" vertical="top"/>
    </xf>
    <xf numFmtId="0" fontId="1" fillId="0" borderId="17" xfId="0" applyFont="1" applyBorder="1" applyAlignment="1">
      <alignment horizontal="left" vertical="top"/>
    </xf>
    <xf numFmtId="177" fontId="1" fillId="0" borderId="0" xfId="0" applyNumberFormat="1" applyFont="1" applyBorder="1" applyAlignment="1">
      <alignment horizontal="left" vertical="top"/>
    </xf>
    <xf numFmtId="0" fontId="1" fillId="0" borderId="0" xfId="0" applyFont="1" applyBorder="1" applyAlignment="1">
      <alignment horizontal="center" vertical="top"/>
    </xf>
    <xf numFmtId="0" fontId="1" fillId="0" borderId="18" xfId="0" applyFont="1" applyBorder="1" applyAlignment="1">
      <alignment horizontal="left" vertical="top"/>
    </xf>
    <xf numFmtId="177" fontId="1" fillId="0" borderId="14" xfId="0" applyNumberFormat="1" applyFont="1" applyBorder="1" applyAlignment="1">
      <alignment horizontal="left" vertical="top"/>
    </xf>
    <xf numFmtId="0" fontId="1" fillId="0" borderId="14" xfId="0" applyFont="1" applyBorder="1" applyAlignment="1">
      <alignment horizontal="center" vertical="top"/>
    </xf>
    <xf numFmtId="0" fontId="1" fillId="0" borderId="19" xfId="0" applyFont="1" applyBorder="1" applyAlignment="1">
      <alignment horizontal="left" vertical="top"/>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W30"/>
  <sheetViews>
    <sheetView tabSelected="1" zoomScaleSheetLayoutView="100" workbookViewId="0" topLeftCell="A1">
      <selection activeCell="Y19" sqref="Y19"/>
    </sheetView>
  </sheetViews>
  <sheetFormatPr defaultColWidth="9.00390625" defaultRowHeight="14.25"/>
  <cols>
    <col min="1" max="1" width="7.25390625" style="5" customWidth="1"/>
    <col min="2" max="2" width="7.625" style="5" customWidth="1"/>
    <col min="3" max="3" width="7.50390625" style="5" customWidth="1"/>
    <col min="4" max="4" width="10.75390625" style="5" hidden="1" customWidth="1"/>
    <col min="5" max="5" width="8.25390625" style="0" customWidth="1"/>
    <col min="6" max="6" width="11.00390625" style="5" hidden="1" customWidth="1"/>
    <col min="7" max="7" width="11.625" style="0" hidden="1" customWidth="1"/>
    <col min="8" max="8" width="7.125" style="0" hidden="1" customWidth="1"/>
    <col min="9" max="9" width="8.25390625" style="6" customWidth="1"/>
    <col min="10" max="10" width="11.625" style="5" hidden="1" customWidth="1"/>
    <col min="11" max="11" width="11.75390625" style="0" hidden="1" customWidth="1"/>
    <col min="12" max="12" width="9.00390625" style="5" customWidth="1"/>
    <col min="13" max="13" width="7.375" style="0" hidden="1" customWidth="1"/>
    <col min="14" max="14" width="0.2421875" style="0" hidden="1" customWidth="1"/>
    <col min="15" max="15" width="12.25390625" style="0" hidden="1" customWidth="1"/>
    <col min="16" max="16" width="13.25390625" style="0" customWidth="1"/>
    <col min="17" max="17" width="13.75390625" style="7" customWidth="1"/>
    <col min="18" max="18" width="14.125" style="5" hidden="1" customWidth="1"/>
    <col min="19" max="19" width="11.625" style="0" hidden="1" customWidth="1"/>
    <col min="20" max="20" width="0.6171875" style="0" hidden="1" customWidth="1"/>
    <col min="21" max="21" width="3.75390625" style="8" hidden="1" customWidth="1"/>
    <col min="22" max="22" width="20.125" style="8" customWidth="1"/>
    <col min="23" max="23" width="20.00390625" style="5" customWidth="1"/>
    <col min="25" max="25" width="9.375" style="0" bestFit="1" customWidth="1"/>
  </cols>
  <sheetData>
    <row r="1" spans="1:23" ht="18.75">
      <c r="A1" s="9" t="s">
        <v>0</v>
      </c>
      <c r="B1" s="9"/>
      <c r="C1" s="9"/>
      <c r="D1" s="9"/>
      <c r="E1" s="9"/>
      <c r="F1" s="9"/>
      <c r="G1" s="9"/>
      <c r="H1" s="9"/>
      <c r="I1" s="27"/>
      <c r="J1" s="9"/>
      <c r="K1" s="9"/>
      <c r="L1" s="9"/>
      <c r="M1" s="9"/>
      <c r="N1" s="9"/>
      <c r="O1" s="9"/>
      <c r="P1" s="9"/>
      <c r="Q1" s="27"/>
      <c r="R1" s="9"/>
      <c r="S1" s="9"/>
      <c r="T1" s="9"/>
      <c r="U1" s="9"/>
      <c r="V1" s="9"/>
      <c r="W1" s="9"/>
    </row>
    <row r="2" spans="1:23" ht="14.25">
      <c r="A2" s="10" t="s">
        <v>1</v>
      </c>
      <c r="B2" s="10"/>
      <c r="C2" s="10"/>
      <c r="D2" s="10"/>
      <c r="E2" s="10"/>
      <c r="F2" s="10"/>
      <c r="G2" s="10"/>
      <c r="H2" s="10"/>
      <c r="I2" s="28"/>
      <c r="J2" s="10"/>
      <c r="K2" s="10"/>
      <c r="L2" s="10"/>
      <c r="M2" s="10"/>
      <c r="N2" s="10"/>
      <c r="O2" s="10"/>
      <c r="P2" s="10"/>
      <c r="Q2" s="28"/>
      <c r="R2" s="10"/>
      <c r="S2" s="10"/>
      <c r="T2" s="10"/>
      <c r="U2" s="10"/>
      <c r="V2" s="10"/>
      <c r="W2" s="10"/>
    </row>
    <row r="3" spans="1:23" ht="14.25" customHeight="1">
      <c r="A3" s="11" t="s">
        <v>2</v>
      </c>
      <c r="B3" s="11" t="s">
        <v>3</v>
      </c>
      <c r="C3" s="11" t="s">
        <v>4</v>
      </c>
      <c r="D3" s="11" t="s">
        <v>5</v>
      </c>
      <c r="E3" s="12" t="s">
        <v>6</v>
      </c>
      <c r="F3" s="12" t="s">
        <v>7</v>
      </c>
      <c r="G3" s="12" t="s">
        <v>8</v>
      </c>
      <c r="H3" s="12" t="s">
        <v>9</v>
      </c>
      <c r="I3" s="29" t="s">
        <v>10</v>
      </c>
      <c r="J3" s="12" t="s">
        <v>11</v>
      </c>
      <c r="K3" s="12" t="s">
        <v>12</v>
      </c>
      <c r="L3" s="30" t="s">
        <v>13</v>
      </c>
      <c r="M3" s="30" t="s">
        <v>14</v>
      </c>
      <c r="N3" s="30" t="s">
        <v>15</v>
      </c>
      <c r="O3" s="30" t="s">
        <v>16</v>
      </c>
      <c r="P3" s="31" t="s">
        <v>14</v>
      </c>
      <c r="Q3" s="38" t="s">
        <v>17</v>
      </c>
      <c r="R3" s="39" t="s">
        <v>18</v>
      </c>
      <c r="S3" s="39" t="s">
        <v>19</v>
      </c>
      <c r="T3" s="39" t="s">
        <v>20</v>
      </c>
      <c r="U3" s="39" t="s">
        <v>21</v>
      </c>
      <c r="V3" s="39" t="s">
        <v>22</v>
      </c>
      <c r="W3" s="30" t="s">
        <v>23</v>
      </c>
    </row>
    <row r="4" spans="1:23" ht="19.5" customHeight="1">
      <c r="A4" s="11"/>
      <c r="B4" s="11"/>
      <c r="C4" s="11"/>
      <c r="D4" s="11"/>
      <c r="E4" s="12"/>
      <c r="F4" s="12"/>
      <c r="G4" s="12"/>
      <c r="H4" s="12"/>
      <c r="I4" s="29"/>
      <c r="J4" s="12"/>
      <c r="K4" s="12"/>
      <c r="L4" s="30"/>
      <c r="M4" s="30"/>
      <c r="N4" s="30"/>
      <c r="O4" s="30"/>
      <c r="P4" s="32"/>
      <c r="Q4" s="40"/>
      <c r="R4" s="39"/>
      <c r="S4" s="39"/>
      <c r="T4" s="39"/>
      <c r="U4" s="39"/>
      <c r="V4" s="39"/>
      <c r="W4" s="41"/>
    </row>
    <row r="5" spans="1:23" ht="14.25">
      <c r="A5" s="13">
        <v>2001</v>
      </c>
      <c r="B5" s="14" t="s">
        <v>24</v>
      </c>
      <c r="C5" s="14" t="s">
        <v>25</v>
      </c>
      <c r="D5" s="15" t="s">
        <v>26</v>
      </c>
      <c r="E5" s="13">
        <v>2008.03</v>
      </c>
      <c r="F5" s="13"/>
      <c r="G5" s="16"/>
      <c r="H5" s="17">
        <v>8</v>
      </c>
      <c r="I5" s="18"/>
      <c r="J5" s="13">
        <v>2702.55</v>
      </c>
      <c r="K5" s="17">
        <v>8</v>
      </c>
      <c r="L5" s="18">
        <f>J5*K5</f>
        <v>21620.4</v>
      </c>
      <c r="M5" s="16"/>
      <c r="N5" s="16"/>
      <c r="O5" s="16"/>
      <c r="P5" s="16"/>
      <c r="Q5" s="18">
        <f aca="true" t="shared" si="0" ref="Q5:Q22">I5+L5</f>
        <v>21620.4</v>
      </c>
      <c r="R5" s="42">
        <v>1564.5</v>
      </c>
      <c r="S5" s="16"/>
      <c r="T5" s="16"/>
      <c r="U5" s="43">
        <v>398.09</v>
      </c>
      <c r="V5" s="43">
        <f>R5+U5</f>
        <v>1962.59</v>
      </c>
      <c r="W5" s="18">
        <f>Q5-V5</f>
        <v>19657.81</v>
      </c>
    </row>
    <row r="6" spans="1:23" ht="14.25">
      <c r="A6" s="13">
        <v>2002</v>
      </c>
      <c r="B6" s="14" t="s">
        <v>27</v>
      </c>
      <c r="C6" s="14" t="s">
        <v>25</v>
      </c>
      <c r="D6" s="15" t="s">
        <v>28</v>
      </c>
      <c r="E6" s="13">
        <v>2008.03</v>
      </c>
      <c r="F6" s="13"/>
      <c r="G6" s="16"/>
      <c r="H6" s="17">
        <v>8</v>
      </c>
      <c r="I6" s="18"/>
      <c r="J6" s="13">
        <v>2433.09</v>
      </c>
      <c r="K6" s="17">
        <v>8</v>
      </c>
      <c r="L6" s="18">
        <f aca="true" t="shared" si="1" ref="L6:L16">J6*K6</f>
        <v>19464.72</v>
      </c>
      <c r="M6" s="16"/>
      <c r="N6" s="16"/>
      <c r="O6" s="16"/>
      <c r="P6" s="16"/>
      <c r="Q6" s="18">
        <f t="shared" si="0"/>
        <v>19464.72</v>
      </c>
      <c r="R6" s="42">
        <v>1564.5</v>
      </c>
      <c r="S6" s="16"/>
      <c r="T6" s="16"/>
      <c r="U6" s="43">
        <v>398.09</v>
      </c>
      <c r="V6" s="43">
        <f aca="true" t="shared" si="2" ref="V6:V16">R6+U6</f>
        <v>1962.59</v>
      </c>
      <c r="W6" s="18">
        <f aca="true" t="shared" si="3" ref="W6:W22">Q6-V6</f>
        <v>17502.13</v>
      </c>
    </row>
    <row r="7" spans="1:23" ht="14.25">
      <c r="A7" s="13">
        <v>2003</v>
      </c>
      <c r="B7" s="14" t="s">
        <v>29</v>
      </c>
      <c r="C7" s="13" t="s">
        <v>25</v>
      </c>
      <c r="D7" s="15" t="s">
        <v>30</v>
      </c>
      <c r="E7" s="13">
        <v>2005.07</v>
      </c>
      <c r="F7" s="13"/>
      <c r="G7" s="16"/>
      <c r="H7" s="17">
        <v>10.5</v>
      </c>
      <c r="I7" s="18"/>
      <c r="J7" s="13">
        <v>2284.08</v>
      </c>
      <c r="K7" s="17">
        <v>10.5</v>
      </c>
      <c r="L7" s="18">
        <f t="shared" si="1"/>
        <v>23982.84</v>
      </c>
      <c r="M7" s="16"/>
      <c r="N7" s="16"/>
      <c r="O7" s="16"/>
      <c r="P7" s="16"/>
      <c r="Q7" s="18">
        <f t="shared" si="0"/>
        <v>23982.84</v>
      </c>
      <c r="R7" s="42">
        <v>1523.5</v>
      </c>
      <c r="S7" s="16"/>
      <c r="T7" s="16"/>
      <c r="U7" s="43">
        <v>350.4</v>
      </c>
      <c r="V7" s="43">
        <f t="shared" si="2"/>
        <v>1873.9</v>
      </c>
      <c r="W7" s="18">
        <f t="shared" si="3"/>
        <v>22108.94</v>
      </c>
    </row>
    <row r="8" spans="1:23" ht="14.25">
      <c r="A8" s="13">
        <v>2004</v>
      </c>
      <c r="B8" s="14" t="s">
        <v>31</v>
      </c>
      <c r="C8" s="13" t="s">
        <v>25</v>
      </c>
      <c r="D8" s="15" t="s">
        <v>32</v>
      </c>
      <c r="E8" s="13">
        <v>1992.07</v>
      </c>
      <c r="F8" s="13"/>
      <c r="G8" s="16"/>
      <c r="H8" s="17">
        <v>23.5</v>
      </c>
      <c r="I8" s="18"/>
      <c r="J8" s="13">
        <v>2246.67</v>
      </c>
      <c r="K8" s="17">
        <v>23.5</v>
      </c>
      <c r="L8" s="18">
        <f t="shared" si="1"/>
        <v>52796.745</v>
      </c>
      <c r="M8" s="16"/>
      <c r="N8" s="16"/>
      <c r="O8" s="16"/>
      <c r="P8" s="16"/>
      <c r="Q8" s="18">
        <f t="shared" si="0"/>
        <v>52796.745</v>
      </c>
      <c r="R8" s="42">
        <v>1523.5</v>
      </c>
      <c r="S8" s="16"/>
      <c r="T8" s="16"/>
      <c r="U8" s="43">
        <v>350.4</v>
      </c>
      <c r="V8" s="43">
        <f t="shared" si="2"/>
        <v>1873.9</v>
      </c>
      <c r="W8" s="18">
        <f t="shared" si="3"/>
        <v>50922.845</v>
      </c>
    </row>
    <row r="9" spans="1:23" ht="14.25">
      <c r="A9" s="13">
        <v>2005</v>
      </c>
      <c r="B9" s="14" t="s">
        <v>33</v>
      </c>
      <c r="C9" s="13" t="s">
        <v>25</v>
      </c>
      <c r="D9" s="15" t="s">
        <v>34</v>
      </c>
      <c r="E9" s="13">
        <v>1985.08</v>
      </c>
      <c r="F9" s="13"/>
      <c r="G9" s="16"/>
      <c r="H9" s="17">
        <v>30.5</v>
      </c>
      <c r="I9" s="18"/>
      <c r="J9" s="13">
        <v>2701.78</v>
      </c>
      <c r="K9" s="17">
        <v>30.5</v>
      </c>
      <c r="L9" s="18">
        <f t="shared" si="1"/>
        <v>82404.29000000001</v>
      </c>
      <c r="M9" s="16"/>
      <c r="N9" s="16"/>
      <c r="O9" s="16"/>
      <c r="P9" s="16"/>
      <c r="Q9" s="18">
        <f t="shared" si="0"/>
        <v>82404.29000000001</v>
      </c>
      <c r="R9" s="42">
        <v>1523.5</v>
      </c>
      <c r="S9" s="16"/>
      <c r="T9" s="16"/>
      <c r="U9" s="43">
        <v>350.4</v>
      </c>
      <c r="V9" s="43">
        <f t="shared" si="2"/>
        <v>1873.9</v>
      </c>
      <c r="W9" s="18">
        <f t="shared" si="3"/>
        <v>80530.39000000001</v>
      </c>
    </row>
    <row r="10" spans="1:23" ht="14.25">
      <c r="A10" s="13">
        <v>2006</v>
      </c>
      <c r="B10" s="14" t="s">
        <v>35</v>
      </c>
      <c r="C10" s="13" t="s">
        <v>36</v>
      </c>
      <c r="D10" s="15" t="s">
        <v>37</v>
      </c>
      <c r="E10" s="13">
        <v>2005.06</v>
      </c>
      <c r="F10" s="13"/>
      <c r="G10" s="16"/>
      <c r="H10" s="17">
        <v>11</v>
      </c>
      <c r="I10" s="18"/>
      <c r="J10" s="13">
        <v>2043.17</v>
      </c>
      <c r="K10" s="17">
        <v>11</v>
      </c>
      <c r="L10" s="18">
        <f t="shared" si="1"/>
        <v>22474.870000000003</v>
      </c>
      <c r="M10" s="16"/>
      <c r="N10" s="16"/>
      <c r="O10" s="16"/>
      <c r="P10" s="16"/>
      <c r="Q10" s="18">
        <f t="shared" si="0"/>
        <v>22474.870000000003</v>
      </c>
      <c r="R10" s="42">
        <v>1523.5</v>
      </c>
      <c r="S10" s="16"/>
      <c r="T10" s="16"/>
      <c r="U10" s="43">
        <v>350.4</v>
      </c>
      <c r="V10" s="43">
        <f t="shared" si="2"/>
        <v>1873.9</v>
      </c>
      <c r="W10" s="18">
        <f t="shared" si="3"/>
        <v>20600.97</v>
      </c>
    </row>
    <row r="11" spans="1:23" ht="14.25">
      <c r="A11" s="13">
        <v>2007</v>
      </c>
      <c r="B11" s="14" t="s">
        <v>38</v>
      </c>
      <c r="C11" s="13" t="s">
        <v>36</v>
      </c>
      <c r="D11" s="15" t="s">
        <v>39</v>
      </c>
      <c r="E11" s="18">
        <v>2009.1</v>
      </c>
      <c r="F11" s="13"/>
      <c r="G11" s="16"/>
      <c r="H11" s="17">
        <v>6.5</v>
      </c>
      <c r="I11" s="18"/>
      <c r="J11" s="13">
        <v>1600</v>
      </c>
      <c r="K11" s="17">
        <v>6.5</v>
      </c>
      <c r="L11" s="18">
        <f t="shared" si="1"/>
        <v>10400</v>
      </c>
      <c r="M11" s="16"/>
      <c r="N11" s="16"/>
      <c r="O11" s="16"/>
      <c r="P11" s="16"/>
      <c r="Q11" s="18">
        <f t="shared" si="0"/>
        <v>10400</v>
      </c>
      <c r="R11" s="42">
        <v>1523.5</v>
      </c>
      <c r="S11" s="16"/>
      <c r="T11" s="16"/>
      <c r="U11" s="43">
        <v>350.4</v>
      </c>
      <c r="V11" s="43">
        <f t="shared" si="2"/>
        <v>1873.9</v>
      </c>
      <c r="W11" s="18">
        <f t="shared" si="3"/>
        <v>8526.1</v>
      </c>
    </row>
    <row r="12" spans="1:23" ht="14.25">
      <c r="A12" s="13">
        <v>2008</v>
      </c>
      <c r="B12" s="14" t="s">
        <v>40</v>
      </c>
      <c r="C12" s="13" t="s">
        <v>25</v>
      </c>
      <c r="D12" s="15" t="s">
        <v>41</v>
      </c>
      <c r="E12" s="18">
        <v>1984.07</v>
      </c>
      <c r="F12" s="13"/>
      <c r="G12" s="16"/>
      <c r="H12" s="17">
        <v>31.5</v>
      </c>
      <c r="I12" s="18"/>
      <c r="J12" s="13">
        <v>2457.67</v>
      </c>
      <c r="K12" s="17">
        <v>31.5</v>
      </c>
      <c r="L12" s="18">
        <f t="shared" si="1"/>
        <v>77416.605</v>
      </c>
      <c r="M12" s="16"/>
      <c r="N12" s="16"/>
      <c r="O12" s="16"/>
      <c r="P12" s="16"/>
      <c r="Q12" s="18">
        <f t="shared" si="0"/>
        <v>77416.605</v>
      </c>
      <c r="R12" s="42">
        <v>1523.5</v>
      </c>
      <c r="S12" s="16"/>
      <c r="T12" s="16"/>
      <c r="U12" s="43">
        <v>350.4</v>
      </c>
      <c r="V12" s="43">
        <f t="shared" si="2"/>
        <v>1873.9</v>
      </c>
      <c r="W12" s="18">
        <f t="shared" si="3"/>
        <v>75542.705</v>
      </c>
    </row>
    <row r="13" spans="1:23" ht="14.25">
      <c r="A13" s="13">
        <v>2009</v>
      </c>
      <c r="B13" s="14" t="s">
        <v>42</v>
      </c>
      <c r="C13" s="13" t="s">
        <v>36</v>
      </c>
      <c r="D13" s="15" t="s">
        <v>43</v>
      </c>
      <c r="E13" s="13">
        <v>2005.06</v>
      </c>
      <c r="F13" s="13"/>
      <c r="G13" s="16"/>
      <c r="H13" s="17">
        <v>11</v>
      </c>
      <c r="I13" s="18"/>
      <c r="J13" s="13">
        <v>1600</v>
      </c>
      <c r="K13" s="17">
        <v>11</v>
      </c>
      <c r="L13" s="18">
        <f t="shared" si="1"/>
        <v>17600</v>
      </c>
      <c r="M13" s="16"/>
      <c r="N13" s="16"/>
      <c r="O13" s="16"/>
      <c r="P13" s="16"/>
      <c r="Q13" s="18">
        <f t="shared" si="0"/>
        <v>17600</v>
      </c>
      <c r="R13" s="42">
        <v>1523.5</v>
      </c>
      <c r="S13" s="16"/>
      <c r="T13" s="16"/>
      <c r="U13" s="43">
        <v>350.4</v>
      </c>
      <c r="V13" s="43">
        <f t="shared" si="2"/>
        <v>1873.9</v>
      </c>
      <c r="W13" s="18">
        <f t="shared" si="3"/>
        <v>15726.1</v>
      </c>
    </row>
    <row r="14" spans="1:23" ht="14.25">
      <c r="A14" s="13">
        <v>2010</v>
      </c>
      <c r="B14" s="14" t="s">
        <v>44</v>
      </c>
      <c r="C14" s="13" t="s">
        <v>25</v>
      </c>
      <c r="D14" s="15" t="s">
        <v>45</v>
      </c>
      <c r="E14" s="18">
        <v>1994.1</v>
      </c>
      <c r="F14" s="13"/>
      <c r="G14" s="16"/>
      <c r="H14" s="17">
        <v>21.5</v>
      </c>
      <c r="I14" s="18"/>
      <c r="J14" s="13">
        <v>1878</v>
      </c>
      <c r="K14" s="17">
        <v>21.5</v>
      </c>
      <c r="L14" s="18">
        <f t="shared" si="1"/>
        <v>40377</v>
      </c>
      <c r="M14" s="16"/>
      <c r="N14" s="16"/>
      <c r="O14" s="16"/>
      <c r="P14" s="16"/>
      <c r="Q14" s="18">
        <f t="shared" si="0"/>
        <v>40377</v>
      </c>
      <c r="R14" s="42">
        <v>1523.5</v>
      </c>
      <c r="S14" s="16"/>
      <c r="T14" s="16"/>
      <c r="U14" s="43">
        <v>350.4</v>
      </c>
      <c r="V14" s="43">
        <f t="shared" si="2"/>
        <v>1873.9</v>
      </c>
      <c r="W14" s="18">
        <f t="shared" si="3"/>
        <v>38503.1</v>
      </c>
    </row>
    <row r="15" spans="1:23" ht="14.25">
      <c r="A15" s="13">
        <v>2011</v>
      </c>
      <c r="B15" s="14" t="s">
        <v>46</v>
      </c>
      <c r="C15" s="14" t="s">
        <v>25</v>
      </c>
      <c r="D15" s="15" t="s">
        <v>47</v>
      </c>
      <c r="E15" s="13">
        <v>2012.02</v>
      </c>
      <c r="F15" s="13"/>
      <c r="G15" s="16"/>
      <c r="H15" s="17">
        <v>4</v>
      </c>
      <c r="I15" s="18"/>
      <c r="J15" s="13">
        <v>2608.66</v>
      </c>
      <c r="K15" s="17">
        <v>4</v>
      </c>
      <c r="L15" s="18">
        <f t="shared" si="1"/>
        <v>10434.64</v>
      </c>
      <c r="M15" s="16"/>
      <c r="N15" s="16"/>
      <c r="O15" s="16"/>
      <c r="P15" s="16"/>
      <c r="Q15" s="18">
        <f t="shared" si="0"/>
        <v>10434.64</v>
      </c>
      <c r="R15" s="42">
        <v>1377.1</v>
      </c>
      <c r="S15" s="16"/>
      <c r="T15" s="16"/>
      <c r="U15" s="43">
        <v>350.4</v>
      </c>
      <c r="V15" s="43">
        <f t="shared" si="2"/>
        <v>1727.5</v>
      </c>
      <c r="W15" s="18">
        <f t="shared" si="3"/>
        <v>8707.14</v>
      </c>
    </row>
    <row r="16" spans="1:23" ht="14.25">
      <c r="A16" s="13">
        <v>2012</v>
      </c>
      <c r="B16" s="14" t="s">
        <v>48</v>
      </c>
      <c r="C16" s="14" t="s">
        <v>36</v>
      </c>
      <c r="D16" s="15" t="s">
        <v>49</v>
      </c>
      <c r="E16" s="13">
        <v>2015.01</v>
      </c>
      <c r="F16" s="13"/>
      <c r="G16" s="16"/>
      <c r="H16" s="17">
        <v>1</v>
      </c>
      <c r="I16" s="18"/>
      <c r="J16" s="13">
        <v>1762.75</v>
      </c>
      <c r="K16" s="17">
        <v>1</v>
      </c>
      <c r="L16" s="18">
        <f t="shared" si="1"/>
        <v>1762.75</v>
      </c>
      <c r="M16" s="16"/>
      <c r="N16" s="16"/>
      <c r="O16" s="16"/>
      <c r="P16" s="16"/>
      <c r="Q16" s="18">
        <f t="shared" si="0"/>
        <v>1762.75</v>
      </c>
      <c r="R16" s="42">
        <v>1377.1</v>
      </c>
      <c r="S16" s="16"/>
      <c r="T16" s="16"/>
      <c r="U16" s="43">
        <v>350.4</v>
      </c>
      <c r="V16" s="43">
        <f t="shared" si="2"/>
        <v>1727.5</v>
      </c>
      <c r="W16" s="18">
        <f t="shared" si="3"/>
        <v>35.25</v>
      </c>
    </row>
    <row r="17" spans="1:23" ht="14.25">
      <c r="A17" s="13">
        <v>2013</v>
      </c>
      <c r="B17" s="14" t="s">
        <v>50</v>
      </c>
      <c r="C17" s="14"/>
      <c r="D17" s="15"/>
      <c r="E17" s="13"/>
      <c r="F17" s="13"/>
      <c r="G17" s="16"/>
      <c r="H17" s="17"/>
      <c r="I17" s="18">
        <v>658.4</v>
      </c>
      <c r="J17" s="13"/>
      <c r="K17" s="17"/>
      <c r="L17" s="18"/>
      <c r="M17" s="16"/>
      <c r="N17" s="16"/>
      <c r="O17" s="16"/>
      <c r="P17" s="16"/>
      <c r="Q17" s="18">
        <f t="shared" si="0"/>
        <v>658.4</v>
      </c>
      <c r="R17" s="42"/>
      <c r="S17" s="16"/>
      <c r="T17" s="16"/>
      <c r="U17" s="43"/>
      <c r="V17" s="43"/>
      <c r="W17" s="18">
        <f t="shared" si="3"/>
        <v>658.4</v>
      </c>
    </row>
    <row r="18" spans="1:23" ht="14.25">
      <c r="A18" s="13">
        <v>2014</v>
      </c>
      <c r="B18" s="14" t="s">
        <v>51</v>
      </c>
      <c r="C18" s="14"/>
      <c r="D18" s="15"/>
      <c r="E18" s="13"/>
      <c r="F18" s="13"/>
      <c r="G18" s="16"/>
      <c r="H18" s="17"/>
      <c r="I18" s="18">
        <v>637</v>
      </c>
      <c r="J18" s="13"/>
      <c r="K18" s="17"/>
      <c r="L18" s="18"/>
      <c r="M18" s="16"/>
      <c r="N18" s="16"/>
      <c r="O18" s="16"/>
      <c r="P18" s="16"/>
      <c r="Q18" s="18">
        <f t="shared" si="0"/>
        <v>637</v>
      </c>
      <c r="R18" s="42"/>
      <c r="S18" s="16"/>
      <c r="T18" s="16"/>
      <c r="U18" s="43"/>
      <c r="V18" s="43"/>
      <c r="W18" s="18">
        <f t="shared" si="3"/>
        <v>637</v>
      </c>
    </row>
    <row r="19" spans="1:23" ht="14.25">
      <c r="A19" s="13">
        <v>2015</v>
      </c>
      <c r="B19" s="14" t="s">
        <v>52</v>
      </c>
      <c r="C19" s="14"/>
      <c r="D19" s="15"/>
      <c r="E19" s="13"/>
      <c r="F19" s="13"/>
      <c r="G19" s="16"/>
      <c r="H19" s="17"/>
      <c r="I19" s="18">
        <v>285</v>
      </c>
      <c r="J19" s="13"/>
      <c r="K19" s="17"/>
      <c r="L19" s="18"/>
      <c r="M19" s="16"/>
      <c r="N19" s="16"/>
      <c r="O19" s="16"/>
      <c r="P19" s="16"/>
      <c r="Q19" s="18">
        <f t="shared" si="0"/>
        <v>285</v>
      </c>
      <c r="R19" s="42"/>
      <c r="S19" s="16"/>
      <c r="T19" s="16"/>
      <c r="U19" s="43"/>
      <c r="V19" s="43"/>
      <c r="W19" s="18">
        <f t="shared" si="3"/>
        <v>285</v>
      </c>
    </row>
    <row r="20" spans="1:23" ht="14.25">
      <c r="A20" s="13">
        <v>2016</v>
      </c>
      <c r="B20" s="14" t="s">
        <v>53</v>
      </c>
      <c r="C20" s="14"/>
      <c r="D20" s="15"/>
      <c r="E20" s="13"/>
      <c r="F20" s="13"/>
      <c r="G20" s="16"/>
      <c r="H20" s="17"/>
      <c r="I20" s="18">
        <v>535.4</v>
      </c>
      <c r="J20" s="13"/>
      <c r="K20" s="17"/>
      <c r="L20" s="18"/>
      <c r="M20" s="16"/>
      <c r="N20" s="16"/>
      <c r="O20" s="16"/>
      <c r="P20" s="16"/>
      <c r="Q20" s="18">
        <f t="shared" si="0"/>
        <v>535.4</v>
      </c>
      <c r="R20" s="42"/>
      <c r="S20" s="16"/>
      <c r="T20" s="16"/>
      <c r="U20" s="43"/>
      <c r="V20" s="43"/>
      <c r="W20" s="18">
        <f t="shared" si="3"/>
        <v>535.4</v>
      </c>
    </row>
    <row r="21" spans="1:23" ht="14.25">
      <c r="A21" s="13">
        <v>2017</v>
      </c>
      <c r="B21" s="14" t="s">
        <v>54</v>
      </c>
      <c r="C21" s="14"/>
      <c r="D21" s="15"/>
      <c r="E21" s="13"/>
      <c r="F21" s="13"/>
      <c r="G21" s="16"/>
      <c r="H21" s="17"/>
      <c r="I21" s="18">
        <v>224.37</v>
      </c>
      <c r="J21" s="13"/>
      <c r="K21" s="17"/>
      <c r="L21" s="18"/>
      <c r="M21" s="16"/>
      <c r="N21" s="16"/>
      <c r="O21" s="16"/>
      <c r="P21" s="16"/>
      <c r="Q21" s="18">
        <f t="shared" si="0"/>
        <v>224.37</v>
      </c>
      <c r="R21" s="42"/>
      <c r="S21" s="16"/>
      <c r="T21" s="16"/>
      <c r="U21" s="43"/>
      <c r="V21" s="43"/>
      <c r="W21" s="18">
        <f t="shared" si="3"/>
        <v>224.37</v>
      </c>
    </row>
    <row r="22" spans="1:23" ht="14.25">
      <c r="A22" s="13">
        <v>2018</v>
      </c>
      <c r="B22" s="14" t="s">
        <v>55</v>
      </c>
      <c r="C22" s="14"/>
      <c r="D22" s="15"/>
      <c r="E22" s="13"/>
      <c r="F22" s="13"/>
      <c r="G22" s="16"/>
      <c r="H22" s="17"/>
      <c r="I22" s="18">
        <v>81</v>
      </c>
      <c r="J22" s="13"/>
      <c r="K22" s="17"/>
      <c r="L22" s="18"/>
      <c r="M22" s="16"/>
      <c r="N22" s="16"/>
      <c r="O22" s="16"/>
      <c r="P22" s="16"/>
      <c r="Q22" s="18">
        <f t="shared" si="0"/>
        <v>81</v>
      </c>
      <c r="R22" s="42"/>
      <c r="S22" s="16"/>
      <c r="T22" s="16"/>
      <c r="U22" s="43"/>
      <c r="V22" s="43"/>
      <c r="W22" s="18">
        <f t="shared" si="3"/>
        <v>81</v>
      </c>
    </row>
    <row r="23" spans="1:23" ht="14.25">
      <c r="A23" s="13">
        <v>2019</v>
      </c>
      <c r="B23" s="14" t="s">
        <v>56</v>
      </c>
      <c r="C23" s="14" t="s">
        <v>36</v>
      </c>
      <c r="D23" s="15"/>
      <c r="E23" s="13"/>
      <c r="F23" s="13"/>
      <c r="G23" s="16"/>
      <c r="H23" s="17"/>
      <c r="I23" s="18"/>
      <c r="J23" s="13"/>
      <c r="K23" s="17"/>
      <c r="L23" s="18"/>
      <c r="M23" s="16"/>
      <c r="N23" s="16"/>
      <c r="O23" s="16"/>
      <c r="P23" s="13">
        <v>13915.8</v>
      </c>
      <c r="Q23" s="18">
        <v>13915.8</v>
      </c>
      <c r="R23" s="42"/>
      <c r="S23" s="16"/>
      <c r="T23" s="16"/>
      <c r="U23" s="43"/>
      <c r="V23" s="43"/>
      <c r="W23" s="18">
        <v>13915.8</v>
      </c>
    </row>
    <row r="24" spans="1:23" s="4" customFormat="1" ht="18.75" customHeight="1">
      <c r="A24" s="19" t="s">
        <v>57</v>
      </c>
      <c r="B24" s="19"/>
      <c r="C24" s="19"/>
      <c r="D24" s="19"/>
      <c r="E24" s="20"/>
      <c r="F24" s="19"/>
      <c r="G24" s="20"/>
      <c r="H24" s="20"/>
      <c r="I24" s="33">
        <f>SUM(I5:I22)</f>
        <v>2421.17</v>
      </c>
      <c r="J24" s="19"/>
      <c r="K24" s="20"/>
      <c r="L24" s="34">
        <f>SUM(L5:L16)</f>
        <v>380734.86000000004</v>
      </c>
      <c r="M24" s="20"/>
      <c r="N24" s="20"/>
      <c r="O24" s="20"/>
      <c r="P24" s="20">
        <f>P23</f>
        <v>13915.8</v>
      </c>
      <c r="Q24" s="34">
        <f>SUM(Q5:Q23)</f>
        <v>397071.8300000001</v>
      </c>
      <c r="R24" s="19">
        <f>SUM(R5:R16)</f>
        <v>18071.199999999997</v>
      </c>
      <c r="S24" s="20"/>
      <c r="T24" s="20"/>
      <c r="U24" s="34">
        <f>SUM(U5:U16)</f>
        <v>4300.18</v>
      </c>
      <c r="V24" s="34">
        <f>SUM(V5:V22)</f>
        <v>22371.38</v>
      </c>
      <c r="W24" s="34">
        <f>SUM(W5:W23)</f>
        <v>374700.45</v>
      </c>
    </row>
    <row r="25" spans="1:23" ht="14.25">
      <c r="A25" s="21" t="s">
        <v>58</v>
      </c>
      <c r="B25" s="22"/>
      <c r="C25" s="22"/>
      <c r="D25" s="22"/>
      <c r="E25" s="22"/>
      <c r="F25" s="22"/>
      <c r="G25" s="22"/>
      <c r="H25" s="22"/>
      <c r="I25" s="35"/>
      <c r="J25" s="22"/>
      <c r="K25" s="22"/>
      <c r="L25" s="22"/>
      <c r="M25" s="22"/>
      <c r="N25" s="22"/>
      <c r="O25" s="22"/>
      <c r="P25" s="22"/>
      <c r="Q25" s="44"/>
      <c r="R25" s="22"/>
      <c r="S25" s="22"/>
      <c r="T25" s="22"/>
      <c r="U25" s="45"/>
      <c r="V25" s="45"/>
      <c r="W25" s="46"/>
    </row>
    <row r="26" spans="1:23" ht="14.25">
      <c r="A26" s="23"/>
      <c r="B26" s="24"/>
      <c r="C26" s="24"/>
      <c r="D26" s="24"/>
      <c r="E26" s="24"/>
      <c r="F26" s="24"/>
      <c r="G26" s="24"/>
      <c r="H26" s="24"/>
      <c r="I26" s="36"/>
      <c r="J26" s="24"/>
      <c r="K26" s="24"/>
      <c r="L26" s="24"/>
      <c r="M26" s="24"/>
      <c r="N26" s="24"/>
      <c r="O26" s="24"/>
      <c r="P26" s="24"/>
      <c r="Q26" s="47"/>
      <c r="R26" s="24"/>
      <c r="S26" s="24"/>
      <c r="T26" s="24"/>
      <c r="U26" s="48"/>
      <c r="V26" s="48"/>
      <c r="W26" s="49"/>
    </row>
    <row r="27" spans="1:23" ht="14.25">
      <c r="A27" s="23"/>
      <c r="B27" s="24"/>
      <c r="C27" s="24"/>
      <c r="D27" s="24"/>
      <c r="E27" s="24"/>
      <c r="F27" s="24"/>
      <c r="G27" s="24"/>
      <c r="H27" s="24"/>
      <c r="I27" s="36"/>
      <c r="J27" s="24"/>
      <c r="K27" s="24"/>
      <c r="L27" s="24"/>
      <c r="M27" s="24"/>
      <c r="N27" s="24"/>
      <c r="O27" s="24"/>
      <c r="P27" s="24"/>
      <c r="Q27" s="47"/>
      <c r="R27" s="24"/>
      <c r="S27" s="24"/>
      <c r="T27" s="24"/>
      <c r="U27" s="48"/>
      <c r="V27" s="48"/>
      <c r="W27" s="49"/>
    </row>
    <row r="28" spans="1:23" ht="14.25">
      <c r="A28" s="23"/>
      <c r="B28" s="24"/>
      <c r="C28" s="24"/>
      <c r="D28" s="24"/>
      <c r="E28" s="24"/>
      <c r="F28" s="24"/>
      <c r="G28" s="24"/>
      <c r="H28" s="24"/>
      <c r="I28" s="36"/>
      <c r="J28" s="24"/>
      <c r="K28" s="24"/>
      <c r="L28" s="24"/>
      <c r="M28" s="24"/>
      <c r="N28" s="24"/>
      <c r="O28" s="24"/>
      <c r="P28" s="24"/>
      <c r="Q28" s="47"/>
      <c r="R28" s="24"/>
      <c r="S28" s="24"/>
      <c r="T28" s="24"/>
      <c r="U28" s="48"/>
      <c r="V28" s="48"/>
      <c r="W28" s="49"/>
    </row>
    <row r="29" spans="1:23" ht="14.25">
      <c r="A29" s="23"/>
      <c r="B29" s="24"/>
      <c r="C29" s="24"/>
      <c r="D29" s="24"/>
      <c r="E29" s="24"/>
      <c r="F29" s="24"/>
      <c r="G29" s="24"/>
      <c r="H29" s="24"/>
      <c r="I29" s="36"/>
      <c r="J29" s="24"/>
      <c r="K29" s="24"/>
      <c r="L29" s="24"/>
      <c r="M29" s="24"/>
      <c r="N29" s="24"/>
      <c r="O29" s="24"/>
      <c r="P29" s="24"/>
      <c r="Q29" s="47"/>
      <c r="R29" s="24"/>
      <c r="S29" s="24"/>
      <c r="T29" s="24"/>
      <c r="U29" s="48"/>
      <c r="V29" s="48"/>
      <c r="W29" s="49"/>
    </row>
    <row r="30" spans="1:23" ht="52.5" customHeight="1">
      <c r="A30" s="25"/>
      <c r="B30" s="26"/>
      <c r="C30" s="26"/>
      <c r="D30" s="26"/>
      <c r="E30" s="26"/>
      <c r="F30" s="26"/>
      <c r="G30" s="26"/>
      <c r="H30" s="26"/>
      <c r="I30" s="37"/>
      <c r="J30" s="26"/>
      <c r="K30" s="26"/>
      <c r="L30" s="26"/>
      <c r="M30" s="26"/>
      <c r="N30" s="26"/>
      <c r="O30" s="26"/>
      <c r="P30" s="26"/>
      <c r="Q30" s="50"/>
      <c r="R30" s="26"/>
      <c r="S30" s="26"/>
      <c r="T30" s="26"/>
      <c r="U30" s="51"/>
      <c r="V30" s="51"/>
      <c r="W30" s="52"/>
    </row>
  </sheetData>
  <sheetProtection/>
  <mergeCells count="26">
    <mergeCell ref="A1:W1"/>
    <mergeCell ref="A2:W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A25:W30"/>
  </mergeCells>
  <printOptions/>
  <pageMargins left="0.98" right="0.16" top="0.59" bottom="0.28" header="0.31" footer="0.24"/>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A20"/>
  <sheetViews>
    <sheetView zoomScaleSheetLayoutView="100" workbookViewId="0" topLeftCell="A1">
      <selection activeCell="D26" sqref="D26"/>
    </sheetView>
  </sheetViews>
  <sheetFormatPr defaultColWidth="9.00390625" defaultRowHeight="14.25"/>
  <sheetData>
    <row r="1" ht="14.25">
      <c r="A1" s="1"/>
    </row>
    <row r="2" ht="14.25">
      <c r="A2" s="1"/>
    </row>
    <row r="3" ht="14.25">
      <c r="A3" s="1"/>
    </row>
    <row r="4" ht="14.25">
      <c r="A4" s="1"/>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2"/>
    </row>
    <row r="20" ht="14.25">
      <c r="A20" s="3"/>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2017-03-09T06:23:17Z</cp:lastPrinted>
  <dcterms:created xsi:type="dcterms:W3CDTF">2015-12-06T02:55:19Z</dcterms:created>
  <dcterms:modified xsi:type="dcterms:W3CDTF">2017-03-16T06:20:45Z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