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共计欠付11个月的工资，已预支5000元，用职工平均工资乘以11个月减去已经支付的5000元即欠付李秋白的工资</t>
        </r>
      </text>
    </comment>
    <comment ref="O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经济补偿金加上社保减去已经超支付的9100元</t>
        </r>
      </text>
    </comment>
    <comment ref="P8" authorId="0">
      <text>
        <r>
          <rPr>
            <b/>
            <sz val="9"/>
            <rFont val="宋体"/>
            <charset val="134"/>
          </rPr>
          <t>Administrator:其本人称已于2016年7月份到别的单位上班，社保如何核算？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16年7月至17年12月份在工田乳山分公司缴纳，离职时间，暂不计算经济补偿金</t>
        </r>
      </text>
    </comment>
  </commentList>
</comments>
</file>

<file path=xl/sharedStrings.xml><?xml version="1.0" encoding="utf-8"?>
<sst xmlns="http://schemas.openxmlformats.org/spreadsheetml/2006/main" count="54">
  <si>
    <r>
      <rPr>
        <b/>
        <sz val="16"/>
        <color theme="1"/>
        <rFont val="宋体"/>
        <charset val="134"/>
      </rPr>
      <t xml:space="preserve">乳山市小陶家房地产开发有限公司职工债权表
            </t>
    </r>
    <r>
      <rPr>
        <sz val="16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>（截止日期：2017年10月18日）                  单位：元（人民币）</t>
    </r>
  </si>
  <si>
    <t>编号</t>
  </si>
  <si>
    <t>姓名</t>
  </si>
  <si>
    <t>入职时间</t>
  </si>
  <si>
    <t>工资计算
截止时间</t>
  </si>
  <si>
    <t>劳动关系
终止时间</t>
  </si>
  <si>
    <t>在职年限</t>
  </si>
  <si>
    <t>经济补偿
月数</t>
  </si>
  <si>
    <t>平均工资</t>
  </si>
  <si>
    <t>工资水平</t>
  </si>
  <si>
    <r>
      <rPr>
        <b/>
        <sz val="10"/>
        <color theme="1"/>
        <rFont val="宋体"/>
        <charset val="134"/>
      </rPr>
      <t xml:space="preserve">欠薪
</t>
    </r>
    <r>
      <rPr>
        <b/>
        <sz val="10"/>
        <color theme="1"/>
        <rFont val="宋体"/>
        <charset val="134"/>
      </rPr>
      <t>①</t>
    </r>
  </si>
  <si>
    <t>欠薪（实际）</t>
  </si>
  <si>
    <t>经济补偿
②</t>
  </si>
  <si>
    <t>职工应
负担社保
③</t>
  </si>
  <si>
    <r>
      <rPr>
        <b/>
        <sz val="10"/>
        <color theme="1"/>
        <rFont val="宋体"/>
        <charset val="134"/>
      </rPr>
      <t xml:space="preserve">单位应返还
职工的社保
</t>
    </r>
    <r>
      <rPr>
        <b/>
        <sz val="10"/>
        <color theme="1"/>
        <rFont val="宋体"/>
        <charset val="134"/>
      </rPr>
      <t>④</t>
    </r>
  </si>
  <si>
    <r>
      <rPr>
        <b/>
        <sz val="10"/>
        <color theme="1"/>
        <rFont val="宋体"/>
        <charset val="134"/>
      </rPr>
      <t xml:space="preserve">应付职工债权
合计
</t>
    </r>
    <r>
      <rPr>
        <b/>
        <sz val="10"/>
        <color theme="1"/>
        <rFont val="宋体"/>
        <charset val="134"/>
      </rPr>
      <t>⑤</t>
    </r>
    <r>
      <rPr>
        <b/>
        <sz val="10"/>
        <color theme="1"/>
        <rFont val="宋体"/>
        <charset val="134"/>
      </rPr>
      <t>=</t>
    </r>
    <r>
      <rPr>
        <b/>
        <sz val="10"/>
        <color theme="1"/>
        <rFont val="宋体"/>
        <charset val="134"/>
      </rPr>
      <t>①</t>
    </r>
    <r>
      <rPr>
        <b/>
        <sz val="10"/>
        <color theme="1"/>
        <rFont val="宋体"/>
        <charset val="134"/>
      </rPr>
      <t>+</t>
    </r>
    <r>
      <rPr>
        <b/>
        <sz val="10"/>
        <color theme="1"/>
        <rFont val="宋体"/>
        <charset val="134"/>
      </rPr>
      <t>②</t>
    </r>
    <r>
      <rPr>
        <b/>
        <sz val="10"/>
        <color theme="1"/>
        <rFont val="宋体"/>
        <charset val="134"/>
      </rPr>
      <t>+</t>
    </r>
    <r>
      <rPr>
        <b/>
        <sz val="10"/>
        <color theme="1"/>
        <rFont val="宋体"/>
        <charset val="134"/>
      </rPr>
      <t>④</t>
    </r>
    <r>
      <rPr>
        <b/>
        <sz val="10"/>
        <color theme="1"/>
        <rFont val="宋体"/>
        <charset val="134"/>
      </rPr>
      <t>-</t>
    </r>
    <r>
      <rPr>
        <b/>
        <sz val="10"/>
        <color theme="1"/>
        <rFont val="宋体"/>
        <charset val="134"/>
      </rPr>
      <t>③</t>
    </r>
  </si>
  <si>
    <t>单位应负担
的社会保险</t>
  </si>
  <si>
    <t>李秋白</t>
  </si>
  <si>
    <t>2017年10月18日</t>
  </si>
  <si>
    <t>4年10个月</t>
  </si>
  <si>
    <t>单锦涛</t>
  </si>
  <si>
    <t>7年10月</t>
  </si>
  <si>
    <t>孙菲</t>
  </si>
  <si>
    <t>5年10个月</t>
  </si>
  <si>
    <t>唐克欣</t>
  </si>
  <si>
    <t>2016年9月</t>
  </si>
  <si>
    <t>6年9个月</t>
  </si>
  <si>
    <t>杨经华</t>
  </si>
  <si>
    <t>2016年10月</t>
  </si>
  <si>
    <t>6年2个月</t>
  </si>
  <si>
    <t>宫照虎</t>
  </si>
  <si>
    <t>5年6个月</t>
  </si>
  <si>
    <t>宋佳</t>
  </si>
  <si>
    <t>于浩</t>
  </si>
  <si>
    <t>4年4个月</t>
  </si>
  <si>
    <t>宋小英</t>
  </si>
  <si>
    <t>已退休</t>
  </si>
  <si>
    <t>刘淑华</t>
  </si>
  <si>
    <t>2016年7月</t>
  </si>
  <si>
    <t>2年10个月</t>
  </si>
  <si>
    <t>姜淑兰</t>
  </si>
  <si>
    <t>焉述勇</t>
  </si>
  <si>
    <t>焉石磊</t>
  </si>
  <si>
    <t>董军</t>
  </si>
  <si>
    <t>董全平</t>
  </si>
  <si>
    <t>陶建增</t>
  </si>
  <si>
    <t>高涛</t>
  </si>
  <si>
    <t>董文涛</t>
  </si>
  <si>
    <t>薛胜伟</t>
  </si>
  <si>
    <t>焉华川</t>
  </si>
  <si>
    <t>宋雪珂</t>
  </si>
  <si>
    <t>候长城</t>
  </si>
  <si>
    <t>合计</t>
  </si>
  <si>
    <t>说明：
1.高级管理人员李秋白、单锦涛欠发工资按照欠付当年在岗职工平均工资计算。
2.经济补偿按劳动者在债务人处工作的年限，每满1年支付1个月工资的标准向劳动者支付。6个月以上不满1年的，按1年计算；不满6个月的，向劳动者支付半个月工资的经济补偿。本条所称月工资是指劳动者在劳动合同解除或者终止前12个月的平均工资。
3.职工对管理人作出的调查结果有异议的，应在本次会议结束后十五个工作日内书面向管理人申请复查；对复查意见不服的可依法向乳山市人民法院提起诉讼。逾期没有提出异议的视为无异议，管理人将依法申请法院予以确认。
                                                    乳山市小陶家房地产开发有限公司管理人
                                                       二〇一八年一月二十五日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</si>
</sst>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8" borderId="9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22" borderId="1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57" fontId="1" fillId="0" borderId="3" xfId="0" applyNumberFormat="1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31" fontId="1" fillId="0" borderId="3" xfId="0" applyNumberFormat="1" applyFont="1" applyFill="1" applyBorder="1" applyAlignment="1">
      <alignment horizontal="left" vertical="center"/>
    </xf>
    <xf numFmtId="176" fontId="1" fillId="2" borderId="3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tabSelected="1" topLeftCell="A10" workbookViewId="0">
      <selection activeCell="W6" sqref="W6"/>
    </sheetView>
  </sheetViews>
  <sheetFormatPr defaultColWidth="9" defaultRowHeight="22" customHeight="1"/>
  <cols>
    <col min="1" max="1" width="5.375" style="1" customWidth="1"/>
    <col min="2" max="2" width="6.5" style="1" customWidth="1"/>
    <col min="3" max="3" width="7.625" style="1" customWidth="1"/>
    <col min="4" max="4" width="14.125" style="1" hidden="1" customWidth="1"/>
    <col min="5" max="5" width="9.25" style="1" hidden="1" customWidth="1"/>
    <col min="6" max="6" width="12.875" style="1" hidden="1" customWidth="1"/>
    <col min="7" max="7" width="15.5" style="1" hidden="1" customWidth="1"/>
    <col min="8" max="8" width="12.625" style="1" hidden="1" customWidth="1"/>
    <col min="9" max="9" width="8.375" style="1" hidden="1" customWidth="1"/>
    <col min="10" max="10" width="8.75" style="1" customWidth="1"/>
    <col min="11" max="11" width="12.125" style="1" hidden="1" customWidth="1"/>
    <col min="12" max="12" width="10.125" style="1" customWidth="1"/>
    <col min="13" max="13" width="8.5" style="1" customWidth="1"/>
    <col min="14" max="14" width="10.625" style="1" customWidth="1"/>
    <col min="15" max="15" width="15" style="1" customWidth="1"/>
    <col min="16" max="16" width="11.625" style="1" customWidth="1"/>
    <col min="17" max="18" width="9" style="1"/>
    <col min="19" max="19" width="9.25" style="1"/>
    <col min="20" max="20" width="9" style="1"/>
    <col min="21" max="21" width="9.25" style="1"/>
    <col min="22" max="16382" width="9" style="1"/>
    <col min="16383" max="16384" width="9" style="3"/>
  </cols>
  <sheetData>
    <row r="1" s="1" customFormat="1" ht="44" customHeight="1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41" customHeight="1" spans="1:16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7" t="s">
        <v>10</v>
      </c>
      <c r="K2" s="6" t="s">
        <v>11</v>
      </c>
      <c r="L2" s="17" t="s">
        <v>12</v>
      </c>
      <c r="M2" s="18" t="s">
        <v>13</v>
      </c>
      <c r="N2" s="19" t="s">
        <v>14</v>
      </c>
      <c r="O2" s="7" t="s">
        <v>15</v>
      </c>
      <c r="P2" s="7" t="s">
        <v>16</v>
      </c>
    </row>
    <row r="3" s="2" customFormat="1" ht="20" customHeight="1" spans="1:16">
      <c r="A3" s="8">
        <v>1001</v>
      </c>
      <c r="B3" s="8" t="s">
        <v>17</v>
      </c>
      <c r="C3" s="8">
        <v>2013.1</v>
      </c>
      <c r="D3" s="9">
        <v>42186</v>
      </c>
      <c r="E3" s="10" t="s">
        <v>18</v>
      </c>
      <c r="F3" s="11" t="s">
        <v>19</v>
      </c>
      <c r="G3" s="8">
        <v>5</v>
      </c>
      <c r="H3" s="8">
        <v>3118</v>
      </c>
      <c r="I3" s="8">
        <v>10200</v>
      </c>
      <c r="J3" s="8">
        <f>3118*11-5000</f>
        <v>29298</v>
      </c>
      <c r="K3" s="8">
        <f>3118*11-5000</f>
        <v>29298</v>
      </c>
      <c r="L3" s="8">
        <f>H3*G3</f>
        <v>15590</v>
      </c>
      <c r="M3" s="20"/>
      <c r="N3" s="20"/>
      <c r="O3" s="8">
        <f t="shared" ref="O3:O24" si="0">J3+L3-M3+N3</f>
        <v>44888</v>
      </c>
      <c r="P3" s="8"/>
    </row>
    <row r="4" s="2" customFormat="1" ht="20" customHeight="1" spans="1:16">
      <c r="A4" s="8">
        <v>1002</v>
      </c>
      <c r="B4" s="8" t="s">
        <v>20</v>
      </c>
      <c r="C4" s="8">
        <v>2010.1</v>
      </c>
      <c r="D4" s="9">
        <v>42186</v>
      </c>
      <c r="E4" s="10" t="s">
        <v>18</v>
      </c>
      <c r="F4" s="11" t="s">
        <v>21</v>
      </c>
      <c r="G4" s="8">
        <v>8</v>
      </c>
      <c r="H4" s="8">
        <v>3118</v>
      </c>
      <c r="I4" s="8">
        <v>10100</v>
      </c>
      <c r="J4" s="8"/>
      <c r="K4" s="8"/>
      <c r="L4" s="8">
        <f>H4*G4</f>
        <v>24944</v>
      </c>
      <c r="M4" s="8"/>
      <c r="N4" s="8">
        <v>20875.97</v>
      </c>
      <c r="O4" s="8">
        <f t="shared" si="0"/>
        <v>45819.97</v>
      </c>
      <c r="P4" s="8"/>
    </row>
    <row r="5" s="2" customFormat="1" ht="20" customHeight="1" spans="1:16">
      <c r="A5" s="8">
        <v>1003</v>
      </c>
      <c r="B5" s="8" t="s">
        <v>22</v>
      </c>
      <c r="C5" s="8">
        <v>2012.1</v>
      </c>
      <c r="D5" s="9">
        <v>42186</v>
      </c>
      <c r="E5" s="10" t="s">
        <v>18</v>
      </c>
      <c r="F5" s="11" t="s">
        <v>23</v>
      </c>
      <c r="G5" s="8">
        <v>6</v>
      </c>
      <c r="H5" s="8">
        <v>3700</v>
      </c>
      <c r="I5" s="8">
        <v>3700</v>
      </c>
      <c r="J5" s="8">
        <f t="shared" ref="J5:J8" si="1">K5+M5</f>
        <v>32281.54</v>
      </c>
      <c r="K5" s="8">
        <v>19034.03</v>
      </c>
      <c r="L5" s="8">
        <f t="shared" ref="L5:L10" si="2">I5*G5</f>
        <v>22200</v>
      </c>
      <c r="M5" s="20">
        <v>13247.51</v>
      </c>
      <c r="N5" s="20"/>
      <c r="O5" s="8">
        <f t="shared" si="0"/>
        <v>41234.03</v>
      </c>
      <c r="P5" s="8">
        <v>36840.03</v>
      </c>
    </row>
    <row r="6" s="2" customFormat="1" ht="20" customHeight="1" spans="1:16">
      <c r="A6" s="8">
        <v>1004</v>
      </c>
      <c r="B6" s="8" t="s">
        <v>24</v>
      </c>
      <c r="C6" s="8">
        <v>2010.1</v>
      </c>
      <c r="D6" s="12">
        <v>42634</v>
      </c>
      <c r="E6" s="11" t="s">
        <v>25</v>
      </c>
      <c r="F6" s="11" t="s">
        <v>26</v>
      </c>
      <c r="G6" s="8">
        <v>7</v>
      </c>
      <c r="H6" s="8">
        <v>4380</v>
      </c>
      <c r="I6" s="8">
        <v>4380</v>
      </c>
      <c r="J6" s="8">
        <f t="shared" si="1"/>
        <v>29495.89</v>
      </c>
      <c r="K6" s="8">
        <v>20438.37</v>
      </c>
      <c r="L6" s="8">
        <f t="shared" si="2"/>
        <v>30660</v>
      </c>
      <c r="M6" s="8">
        <v>9057.52</v>
      </c>
      <c r="N6" s="8"/>
      <c r="O6" s="8">
        <f t="shared" si="0"/>
        <v>51098.37</v>
      </c>
      <c r="P6" s="8">
        <v>24952.51</v>
      </c>
    </row>
    <row r="7" s="2" customFormat="1" ht="20" customHeight="1" spans="1:16">
      <c r="A7" s="8">
        <v>1005</v>
      </c>
      <c r="B7" s="8" t="s">
        <v>27</v>
      </c>
      <c r="C7" s="8">
        <v>2010.9</v>
      </c>
      <c r="D7" s="9">
        <v>42644</v>
      </c>
      <c r="E7" s="11" t="s">
        <v>28</v>
      </c>
      <c r="F7" s="11" t="s">
        <v>29</v>
      </c>
      <c r="G7" s="8">
        <v>6.5</v>
      </c>
      <c r="H7" s="8">
        <v>3700</v>
      </c>
      <c r="I7" s="8">
        <v>3700</v>
      </c>
      <c r="J7" s="8">
        <f t="shared" si="1"/>
        <v>32432.34</v>
      </c>
      <c r="K7" s="8">
        <v>23069.27</v>
      </c>
      <c r="L7" s="8">
        <f t="shared" si="2"/>
        <v>24050</v>
      </c>
      <c r="M7" s="20">
        <v>9363.07</v>
      </c>
      <c r="N7" s="20"/>
      <c r="O7" s="8">
        <f t="shared" si="0"/>
        <v>47119.27</v>
      </c>
      <c r="P7" s="8">
        <v>25813.29</v>
      </c>
    </row>
    <row r="8" s="2" customFormat="1" ht="20" customHeight="1" spans="1:16">
      <c r="A8" s="8">
        <v>1006</v>
      </c>
      <c r="B8" s="8" t="s">
        <v>30</v>
      </c>
      <c r="C8" s="8">
        <v>2012.4</v>
      </c>
      <c r="D8" s="9">
        <v>42186</v>
      </c>
      <c r="E8" s="10" t="s">
        <v>18</v>
      </c>
      <c r="F8" s="11" t="s">
        <v>31</v>
      </c>
      <c r="G8" s="8">
        <v>6</v>
      </c>
      <c r="H8" s="8">
        <v>4180</v>
      </c>
      <c r="I8" s="8">
        <v>4180</v>
      </c>
      <c r="J8" s="8">
        <f t="shared" si="1"/>
        <v>37995.89</v>
      </c>
      <c r="K8" s="8">
        <v>24748.38</v>
      </c>
      <c r="L8" s="8">
        <f t="shared" si="2"/>
        <v>25080</v>
      </c>
      <c r="M8" s="20">
        <v>13247.51</v>
      </c>
      <c r="N8" s="20"/>
      <c r="O8" s="8">
        <f t="shared" si="0"/>
        <v>49828.38</v>
      </c>
      <c r="P8" s="8">
        <v>36840.03</v>
      </c>
    </row>
    <row r="9" s="2" customFormat="1" ht="20" customHeight="1" spans="1:16">
      <c r="A9" s="8">
        <v>1007</v>
      </c>
      <c r="B9" s="8" t="s">
        <v>32</v>
      </c>
      <c r="C9" s="8">
        <v>2013.1</v>
      </c>
      <c r="D9" s="9">
        <v>42186</v>
      </c>
      <c r="E9" s="10" t="s">
        <v>18</v>
      </c>
      <c r="F9" s="11" t="s">
        <v>19</v>
      </c>
      <c r="G9" s="8">
        <v>5</v>
      </c>
      <c r="H9" s="8">
        <v>2360</v>
      </c>
      <c r="I9" s="8">
        <v>2360</v>
      </c>
      <c r="J9" s="8">
        <v>11804</v>
      </c>
      <c r="K9" s="8">
        <v>11804</v>
      </c>
      <c r="L9" s="8">
        <f t="shared" si="2"/>
        <v>11800</v>
      </c>
      <c r="M9" s="20"/>
      <c r="N9" s="20">
        <v>670.65</v>
      </c>
      <c r="O9" s="8">
        <f t="shared" si="0"/>
        <v>24274.65</v>
      </c>
      <c r="P9" s="8"/>
    </row>
    <row r="10" s="2" customFormat="1" ht="20" customHeight="1" spans="1:16">
      <c r="A10" s="8">
        <v>1008</v>
      </c>
      <c r="B10" s="8" t="s">
        <v>33</v>
      </c>
      <c r="C10" s="8">
        <v>2013.6</v>
      </c>
      <c r="D10" s="9">
        <v>43009</v>
      </c>
      <c r="E10" s="10" t="s">
        <v>18</v>
      </c>
      <c r="F10" s="11" t="s">
        <v>34</v>
      </c>
      <c r="G10" s="8">
        <v>4.5</v>
      </c>
      <c r="H10" s="8">
        <v>3060</v>
      </c>
      <c r="I10" s="8">
        <v>3060</v>
      </c>
      <c r="J10" s="8">
        <f>K10+M10</f>
        <v>28528.59</v>
      </c>
      <c r="K10" s="8">
        <v>15281.08</v>
      </c>
      <c r="L10" s="8">
        <f t="shared" si="2"/>
        <v>13770</v>
      </c>
      <c r="M10" s="20">
        <v>13247.51</v>
      </c>
      <c r="N10" s="20"/>
      <c r="O10" s="8">
        <f t="shared" si="0"/>
        <v>29051.08</v>
      </c>
      <c r="P10" s="8">
        <v>36840.03</v>
      </c>
    </row>
    <row r="11" s="2" customFormat="1" ht="20" customHeight="1" spans="1:16">
      <c r="A11" s="8">
        <v>1009</v>
      </c>
      <c r="B11" s="8" t="s">
        <v>35</v>
      </c>
      <c r="C11" s="8">
        <v>2010.1</v>
      </c>
      <c r="D11" s="9">
        <v>43009</v>
      </c>
      <c r="E11" s="10"/>
      <c r="F11" s="11" t="s">
        <v>36</v>
      </c>
      <c r="G11" s="8"/>
      <c r="H11" s="8">
        <v>4300</v>
      </c>
      <c r="I11" s="8">
        <v>4300</v>
      </c>
      <c r="J11" s="8">
        <v>34360.5</v>
      </c>
      <c r="K11" s="8">
        <v>34360.5</v>
      </c>
      <c r="L11" s="8"/>
      <c r="M11" s="20"/>
      <c r="N11" s="20">
        <v>303.52</v>
      </c>
      <c r="O11" s="8">
        <f t="shared" si="0"/>
        <v>34664.02</v>
      </c>
      <c r="P11" s="8"/>
    </row>
    <row r="12" s="2" customFormat="1" ht="20" customHeight="1" spans="1:16">
      <c r="A12" s="8">
        <v>1010</v>
      </c>
      <c r="B12" s="8" t="s">
        <v>37</v>
      </c>
      <c r="C12" s="8">
        <v>2013.9</v>
      </c>
      <c r="D12" s="9">
        <v>42186</v>
      </c>
      <c r="E12" s="10" t="s">
        <v>38</v>
      </c>
      <c r="F12" s="11" t="s">
        <v>39</v>
      </c>
      <c r="G12" s="8">
        <v>3</v>
      </c>
      <c r="H12" s="8">
        <v>2500</v>
      </c>
      <c r="I12" s="8">
        <v>2500</v>
      </c>
      <c r="J12" s="8">
        <v>20000</v>
      </c>
      <c r="K12" s="8">
        <v>20000</v>
      </c>
      <c r="L12" s="8">
        <f>I12*G12</f>
        <v>7500</v>
      </c>
      <c r="M12" s="20"/>
      <c r="N12" s="20"/>
      <c r="O12" s="8">
        <f t="shared" si="0"/>
        <v>27500</v>
      </c>
      <c r="P12" s="8"/>
    </row>
    <row r="13" s="2" customFormat="1" ht="20" customHeight="1" spans="1:16">
      <c r="A13" s="8">
        <v>1011</v>
      </c>
      <c r="B13" s="8" t="s">
        <v>40</v>
      </c>
      <c r="C13" s="8">
        <v>2011.1</v>
      </c>
      <c r="D13" s="8"/>
      <c r="E13" s="13"/>
      <c r="F13" s="11" t="s">
        <v>36</v>
      </c>
      <c r="G13" s="8"/>
      <c r="H13" s="8">
        <v>1800</v>
      </c>
      <c r="I13" s="8">
        <v>1800</v>
      </c>
      <c r="J13" s="8">
        <v>46400.5</v>
      </c>
      <c r="K13" s="8">
        <v>46400.5</v>
      </c>
      <c r="L13" s="8"/>
      <c r="M13" s="20"/>
      <c r="N13" s="20"/>
      <c r="O13" s="8">
        <f t="shared" si="0"/>
        <v>46400.5</v>
      </c>
      <c r="P13" s="8"/>
    </row>
    <row r="14" s="2" customFormat="1" ht="20" customHeight="1" spans="1:16">
      <c r="A14" s="8">
        <v>1012</v>
      </c>
      <c r="B14" s="8" t="s">
        <v>41</v>
      </c>
      <c r="C14" s="8">
        <v>2013.9</v>
      </c>
      <c r="D14" s="8"/>
      <c r="E14" s="13"/>
      <c r="F14" s="8" t="s">
        <v>36</v>
      </c>
      <c r="G14" s="8"/>
      <c r="H14" s="8">
        <v>1200</v>
      </c>
      <c r="I14" s="8">
        <v>1200</v>
      </c>
      <c r="J14" s="8">
        <v>41400</v>
      </c>
      <c r="K14" s="8">
        <v>41400</v>
      </c>
      <c r="L14" s="8"/>
      <c r="M14" s="20"/>
      <c r="N14" s="20"/>
      <c r="O14" s="8">
        <f t="shared" si="0"/>
        <v>41400</v>
      </c>
      <c r="P14" s="8"/>
    </row>
    <row r="15" s="2" customFormat="1" ht="20" customHeight="1" spans="1:16">
      <c r="A15" s="8">
        <v>1013</v>
      </c>
      <c r="B15" s="8" t="s">
        <v>42</v>
      </c>
      <c r="C15" s="8"/>
      <c r="D15" s="8"/>
      <c r="E15" s="14"/>
      <c r="F15" s="11"/>
      <c r="G15" s="8"/>
      <c r="H15" s="8"/>
      <c r="I15" s="8"/>
      <c r="J15" s="8"/>
      <c r="K15" s="8"/>
      <c r="L15" s="8"/>
      <c r="M15" s="20"/>
      <c r="N15" s="20">
        <v>1554.62</v>
      </c>
      <c r="O15" s="8">
        <f t="shared" si="0"/>
        <v>1554.62</v>
      </c>
      <c r="P15" s="8"/>
    </row>
    <row r="16" s="2" customFormat="1" ht="20" customHeight="1" spans="1:16">
      <c r="A16" s="8">
        <v>1014</v>
      </c>
      <c r="B16" s="8" t="s">
        <v>43</v>
      </c>
      <c r="C16" s="8"/>
      <c r="D16" s="8"/>
      <c r="E16" s="14"/>
      <c r="F16" s="11"/>
      <c r="G16" s="8"/>
      <c r="H16" s="8"/>
      <c r="I16" s="8"/>
      <c r="J16" s="8"/>
      <c r="K16" s="8"/>
      <c r="L16" s="8"/>
      <c r="M16" s="20"/>
      <c r="N16" s="20">
        <v>3055.88</v>
      </c>
      <c r="O16" s="8">
        <f t="shared" si="0"/>
        <v>3055.88</v>
      </c>
      <c r="P16" s="8"/>
    </row>
    <row r="17" s="2" customFormat="1" ht="20" customHeight="1" spans="1:16">
      <c r="A17" s="8">
        <v>1015</v>
      </c>
      <c r="B17" s="8" t="s">
        <v>44</v>
      </c>
      <c r="C17" s="8"/>
      <c r="D17" s="8"/>
      <c r="E17" s="8"/>
      <c r="F17" s="8"/>
      <c r="G17" s="8"/>
      <c r="H17" s="8"/>
      <c r="I17" s="8"/>
      <c r="J17" s="8">
        <v>2475</v>
      </c>
      <c r="K17" s="8">
        <v>2475</v>
      </c>
      <c r="L17" s="8"/>
      <c r="M17" s="20"/>
      <c r="N17" s="20"/>
      <c r="O17" s="8">
        <f t="shared" si="0"/>
        <v>2475</v>
      </c>
      <c r="P17" s="8"/>
    </row>
    <row r="18" s="2" customFormat="1" ht="20" customHeight="1" spans="1:16">
      <c r="A18" s="8">
        <v>1016</v>
      </c>
      <c r="B18" s="8" t="s">
        <v>45</v>
      </c>
      <c r="C18" s="8"/>
      <c r="D18" s="8"/>
      <c r="E18" s="8"/>
      <c r="F18" s="8"/>
      <c r="G18" s="8"/>
      <c r="H18" s="8"/>
      <c r="I18" s="8"/>
      <c r="J18" s="8">
        <v>2250</v>
      </c>
      <c r="K18" s="8">
        <v>2250</v>
      </c>
      <c r="L18" s="8"/>
      <c r="M18" s="20"/>
      <c r="N18" s="20"/>
      <c r="O18" s="8">
        <f t="shared" si="0"/>
        <v>2250</v>
      </c>
      <c r="P18" s="8"/>
    </row>
    <row r="19" s="2" customFormat="1" ht="20" customHeight="1" spans="1:16">
      <c r="A19" s="8">
        <v>1017</v>
      </c>
      <c r="B19" s="8" t="s">
        <v>46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>
        <v>330.7</v>
      </c>
      <c r="O19" s="8">
        <f t="shared" si="0"/>
        <v>330.7</v>
      </c>
      <c r="P19" s="8"/>
    </row>
    <row r="20" s="2" customFormat="1" ht="20" customHeight="1" spans="1:16">
      <c r="A20" s="8">
        <v>1018</v>
      </c>
      <c r="B20" s="8" t="s">
        <v>47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>
        <v>330.7</v>
      </c>
      <c r="O20" s="8">
        <f t="shared" si="0"/>
        <v>330.7</v>
      </c>
      <c r="P20" s="8"/>
    </row>
    <row r="21" s="2" customFormat="1" ht="20" customHeight="1" spans="1:16">
      <c r="A21" s="8">
        <v>1019</v>
      </c>
      <c r="B21" s="8" t="s">
        <v>48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>
        <v>337.15</v>
      </c>
      <c r="O21" s="8">
        <f t="shared" si="0"/>
        <v>337.15</v>
      </c>
      <c r="P21" s="8"/>
    </row>
    <row r="22" s="2" customFormat="1" ht="20" customHeight="1" spans="1:16">
      <c r="A22" s="8">
        <v>1020</v>
      </c>
      <c r="B22" s="8" t="s">
        <v>49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>
        <v>374.35</v>
      </c>
      <c r="O22" s="8">
        <f t="shared" si="0"/>
        <v>374.35</v>
      </c>
      <c r="P22" s="8"/>
    </row>
    <row r="23" s="2" customFormat="1" ht="20" customHeight="1" spans="1:16">
      <c r="A23" s="8">
        <v>1021</v>
      </c>
      <c r="B23" s="8" t="s">
        <v>50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>
        <v>330.7</v>
      </c>
      <c r="O23" s="8">
        <f t="shared" si="0"/>
        <v>330.7</v>
      </c>
      <c r="P23" s="8"/>
    </row>
    <row r="24" s="2" customFormat="1" ht="20" customHeight="1" spans="1:16">
      <c r="A24" s="8">
        <v>1022</v>
      </c>
      <c r="B24" s="8" t="s">
        <v>51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>
        <v>345.25</v>
      </c>
      <c r="O24" s="8">
        <f t="shared" si="0"/>
        <v>345.25</v>
      </c>
      <c r="P24" s="8"/>
    </row>
    <row r="25" s="2" customFormat="1" customHeight="1" spans="1:16">
      <c r="A25" s="15" t="s">
        <v>52</v>
      </c>
      <c r="B25" s="15"/>
      <c r="C25" s="15"/>
      <c r="D25" s="15"/>
      <c r="E25" s="15"/>
      <c r="F25" s="15"/>
      <c r="G25" s="15"/>
      <c r="H25" s="15"/>
      <c r="I25" s="15"/>
      <c r="J25" s="15">
        <f t="shared" ref="J25:P25" si="3">SUM(J3:J24)</f>
        <v>348722.25</v>
      </c>
      <c r="K25" s="15">
        <f t="shared" si="3"/>
        <v>290559.13</v>
      </c>
      <c r="L25" s="15">
        <f t="shared" si="3"/>
        <v>175594</v>
      </c>
      <c r="M25" s="15">
        <f t="shared" si="3"/>
        <v>58163.12</v>
      </c>
      <c r="N25" s="15">
        <f t="shared" si="3"/>
        <v>28509.49</v>
      </c>
      <c r="O25" s="15">
        <f t="shared" si="3"/>
        <v>494662.62</v>
      </c>
      <c r="P25" s="15">
        <f t="shared" si="3"/>
        <v>161285.89</v>
      </c>
    </row>
    <row r="26" s="1" customFormat="1" customHeight="1" spans="1:16384">
      <c r="A26" s="16" t="s">
        <v>53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XFC26" s="3"/>
      <c r="XFD26" s="3"/>
    </row>
    <row r="27" s="1" customFormat="1" customHeight="1" spans="1:1638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XFC27" s="3"/>
      <c r="XFD27" s="3"/>
    </row>
    <row r="28" s="1" customFormat="1" customHeight="1" spans="1:1638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XFC28" s="3"/>
      <c r="XFD28" s="3"/>
    </row>
    <row r="29" s="1" customFormat="1" ht="72" customHeight="1" spans="1:1638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XFC29" s="3"/>
      <c r="XFD29" s="3"/>
    </row>
  </sheetData>
  <mergeCells count="2">
    <mergeCell ref="A1:P1"/>
    <mergeCell ref="A26:P29"/>
  </mergeCells>
  <pageMargins left="1.0625" right="0.35416666666666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2018-01-21T11:17:00Z</dcterms:created>
  <dcterms:modified xsi:type="dcterms:W3CDTF">2018-01-24T01:04:48Z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